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120" yWindow="-120" windowWidth="28110" windowHeight="16440"/>
  </bookViews>
  <sheets>
    <sheet name="Lable-Tags" sheetId="1" r:id="rId1"/>
    <sheet name="Little Girls" sheetId="3" r:id="rId2"/>
    <sheet name="Big Girls" sheetId="2" r:id="rId3"/>
  </sheets>
  <calcPr calcId="191029"/>
</workbook>
</file>

<file path=xl/calcChain.xml><?xml version="1.0" encoding="utf-8"?>
<calcChain xmlns="http://schemas.openxmlformats.org/spreadsheetml/2006/main">
  <c r="M12" i="3" l="1"/>
  <c r="M13" i="3"/>
  <c r="D17" i="3"/>
  <c r="U11" i="3"/>
  <c r="T11" i="3"/>
  <c r="S11" i="3"/>
  <c r="L11" i="3"/>
  <c r="K11" i="3"/>
  <c r="U10" i="3"/>
  <c r="T10" i="3"/>
  <c r="S10" i="3"/>
  <c r="L10" i="3"/>
  <c r="K10" i="3"/>
  <c r="U9" i="3"/>
  <c r="T9" i="3"/>
  <c r="S9" i="3"/>
  <c r="L9" i="3"/>
  <c r="K9" i="3"/>
  <c r="U8" i="3"/>
  <c r="T8" i="3"/>
  <c r="S8" i="3"/>
  <c r="L8" i="3"/>
  <c r="K8" i="3"/>
  <c r="U7" i="3"/>
  <c r="T7" i="3"/>
  <c r="S7" i="3"/>
  <c r="L7" i="3"/>
  <c r="K7" i="3"/>
  <c r="U6" i="3"/>
  <c r="T6" i="3"/>
  <c r="S6" i="3"/>
  <c r="L6" i="3"/>
  <c r="K6" i="3"/>
  <c r="U5" i="3"/>
  <c r="T5" i="3"/>
  <c r="S5" i="3"/>
  <c r="L5" i="3"/>
  <c r="K5" i="3"/>
  <c r="S12" i="3"/>
  <c r="S13" i="3"/>
  <c r="G17" i="3"/>
  <c r="T12" i="3"/>
  <c r="T13" i="3"/>
  <c r="J17" i="3"/>
  <c r="K12" i="3"/>
  <c r="K13" i="3"/>
  <c r="A17" i="3"/>
  <c r="U12" i="3"/>
  <c r="U13" i="3"/>
  <c r="L17" i="3"/>
  <c r="L12" i="3"/>
  <c r="L13" i="3"/>
  <c r="C17" i="3"/>
  <c r="M14" i="2"/>
  <c r="M15" i="2"/>
  <c r="D19" i="2"/>
  <c r="U13" i="2"/>
  <c r="T13" i="2"/>
  <c r="S13" i="2"/>
  <c r="L13" i="2"/>
  <c r="K13" i="2"/>
  <c r="U12" i="2"/>
  <c r="T12" i="2"/>
  <c r="S12" i="2"/>
  <c r="L12" i="2"/>
  <c r="K12" i="2"/>
  <c r="U11" i="2"/>
  <c r="T11" i="2"/>
  <c r="S11" i="2"/>
  <c r="L11" i="2"/>
  <c r="K11" i="2"/>
  <c r="U10" i="2"/>
  <c r="T10" i="2"/>
  <c r="S10" i="2"/>
  <c r="L10" i="2"/>
  <c r="K10" i="2"/>
  <c r="U9" i="2"/>
  <c r="T9" i="2"/>
  <c r="S9" i="2"/>
  <c r="L9" i="2"/>
  <c r="K9" i="2"/>
  <c r="U8" i="2"/>
  <c r="T8" i="2"/>
  <c r="S8" i="2"/>
  <c r="L8" i="2"/>
  <c r="K8" i="2"/>
  <c r="U7" i="2"/>
  <c r="T7" i="2"/>
  <c r="S7" i="2"/>
  <c r="L7" i="2"/>
  <c r="K7" i="2"/>
  <c r="U6" i="2"/>
  <c r="T6" i="2"/>
  <c r="S6" i="2"/>
  <c r="L6" i="2"/>
  <c r="K6" i="2"/>
  <c r="U5" i="2"/>
  <c r="T5" i="2"/>
  <c r="S5" i="2"/>
  <c r="L5" i="2"/>
  <c r="K5" i="2"/>
  <c r="S14" i="2"/>
  <c r="S15" i="2"/>
  <c r="G19" i="2"/>
  <c r="T14" i="2"/>
  <c r="T15" i="2"/>
  <c r="J19" i="2"/>
  <c r="K14" i="2"/>
  <c r="K15" i="2"/>
  <c r="A19" i="2"/>
  <c r="U14" i="2"/>
  <c r="U15" i="2"/>
  <c r="L19" i="2"/>
  <c r="L14" i="2"/>
  <c r="L15" i="2"/>
  <c r="C19" i="2"/>
</calcChain>
</file>

<file path=xl/sharedStrings.xml><?xml version="1.0" encoding="utf-8"?>
<sst xmlns="http://schemas.openxmlformats.org/spreadsheetml/2006/main" count="97" uniqueCount="60">
  <si>
    <t>po#</t>
  </si>
  <si>
    <t xml:space="preserve">Description </t>
  </si>
  <si>
    <t>picture</t>
  </si>
  <si>
    <t>STYLE#</t>
  </si>
  <si>
    <t>REF#</t>
  </si>
  <si>
    <t>color</t>
  </si>
  <si>
    <t>Size</t>
  </si>
  <si>
    <t>Total
Qty
(pcs)</t>
  </si>
  <si>
    <t>Total QTY
(Big polybag)</t>
  </si>
  <si>
    <t>carton
number</t>
  </si>
  <si>
    <t>Carton Measurment
(CM)</t>
  </si>
  <si>
    <t>N.W
(KG)</t>
  </si>
  <si>
    <t>G.W
(KG)</t>
  </si>
  <si>
    <t>Total
N.W
(KG)</t>
  </si>
  <si>
    <t>Total
G.W
(KG)</t>
  </si>
  <si>
    <r>
      <rPr>
        <b/>
        <sz val="10"/>
        <color indexed="8"/>
        <rFont val="宋体"/>
        <charset val="134"/>
      </rPr>
      <t>Volume
(m</t>
    </r>
    <r>
      <rPr>
        <b/>
        <vertAlign val="superscript"/>
        <sz val="10"/>
        <color indexed="8"/>
        <rFont val="宋体"/>
        <charset val="134"/>
      </rPr>
      <t>3</t>
    </r>
    <r>
      <rPr>
        <b/>
        <sz val="10"/>
        <color indexed="8"/>
        <rFont val="宋体"/>
        <charset val="134"/>
      </rPr>
      <t>)</t>
    </r>
  </si>
  <si>
    <t>S(6-6X)</t>
  </si>
  <si>
    <t>M(7-8)</t>
  </si>
  <si>
    <t>L(10-12)</t>
  </si>
  <si>
    <t>XL(14-16)</t>
  </si>
  <si>
    <t>length</t>
  </si>
  <si>
    <t>width</t>
  </si>
  <si>
    <t>High</t>
  </si>
  <si>
    <t>LU-172530</t>
  </si>
  <si>
    <t>S18 EMOJI PRINT LEGGINGS
98%polyester
2%spandex</t>
  </si>
  <si>
    <t>EM18-1001</t>
  </si>
  <si>
    <t>Airy BLUE</t>
  </si>
  <si>
    <t>EM18-1002</t>
  </si>
  <si>
    <t>BLue HORIZON</t>
  </si>
  <si>
    <t>EM18-1003</t>
  </si>
  <si>
    <t>EM18-1004</t>
  </si>
  <si>
    <t>EM18-1005</t>
  </si>
  <si>
    <t>GALAXY BLUE</t>
  </si>
  <si>
    <t>EM18-1006</t>
  </si>
  <si>
    <t>SEA OCEAN</t>
  </si>
  <si>
    <t>EM18-1008</t>
  </si>
  <si>
    <t>GREY BLUE</t>
  </si>
  <si>
    <t>EM18-1009</t>
  </si>
  <si>
    <t>DIFFUSED ORCHID</t>
  </si>
  <si>
    <t>EM18-1010</t>
  </si>
  <si>
    <t>DUSTY BLUE</t>
  </si>
  <si>
    <t>TOTAL</t>
  </si>
  <si>
    <t>SUMMARY</t>
  </si>
  <si>
    <t>TOTAL QTY(PCS)</t>
  </si>
  <si>
    <t>TOTAL QTY(BIG POLYBAG)</t>
  </si>
  <si>
    <t>TOTAL CARTON  NUMBER</t>
  </si>
  <si>
    <t>TOTAL N.W(KG)</t>
  </si>
  <si>
    <t>TOTAL G.W(KG)</t>
  </si>
  <si>
    <t>TOTAL VOLUME(M3)</t>
  </si>
  <si>
    <t>carton
numbers</t>
  </si>
  <si>
    <t>6X</t>
  </si>
  <si>
    <t>LU-172541</t>
  </si>
  <si>
    <t>S18 EMOJI DENIM-LOOK PRINT LEGGINGS
98%polyester
2%spandex</t>
  </si>
  <si>
    <t>AIRY BLUE</t>
  </si>
  <si>
    <t>BLUE HORIZON</t>
  </si>
  <si>
    <t>EM18-1007</t>
  </si>
  <si>
    <t>OCEAN BLUE</t>
  </si>
  <si>
    <t>TOTAL QTY
(BIG POLYBAG)</t>
  </si>
  <si>
    <t>PACKING  LIST</t>
  </si>
  <si>
    <t>BIG GIRL LEGGINGS PACKING LIST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</si>
</sst>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_ "/>
    <numFmt numFmtId="165" formatCode="0.00_ "/>
    <numFmt numFmtId="166" formatCode="0_ "/>
    <numFmt numFmtId="167" formatCode="0.0_ "/>
  </numFmts>
  <fonts count="12">
    <font>
      <sz val="11"/>
      <color theme="1"/>
      <name val="Calibri"/>
      <family val="2"/>
      <scheme val="minor"/>
    </font>
    <font>
      <sz val="22"/>
      <color indexed="8"/>
      <name val="微软雅黑"/>
      <charset val="134"/>
    </font>
    <font>
      <b/>
      <sz val="12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sz val="9"/>
      <color indexed="8"/>
      <name val="Calibri"/>
      <family val="2"/>
    </font>
    <font>
      <b/>
      <sz val="11"/>
      <color indexed="8"/>
      <name val="Calibri"/>
      <family val="2"/>
    </font>
    <font>
      <b/>
      <sz val="10"/>
      <color indexed="8"/>
      <name val="宋体"/>
      <charset val="134"/>
    </font>
    <font>
      <b/>
      <vertAlign val="superscript"/>
      <sz val="10"/>
      <color indexed="8"/>
      <name val="宋体"/>
      <charset val="134"/>
    </font>
    <font>
      <sz val="9"/>
      <color indexed="8"/>
      <name val="Calibri"/>
      <family val="2"/>
    </font>
    <font>
      <sz val="12"/>
      <color indexed="8"/>
      <name val="Calibri"/>
      <family val="2"/>
    </font>
    <font>
      <b/>
      <sz val="11"/>
      <color indexed="8"/>
      <name val="宋体"/>
      <charset val="134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3">
    <xf numFmtId="0" fontId="0" fillId="0" borderId="0" xfId="0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vertical="center"/>
    </xf>
    <xf numFmtId="165" fontId="4" fillId="2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66" fontId="3" fillId="3" borderId="1" xfId="0" applyNumberFormat="1" applyFont="1" applyFill="1" applyBorder="1" applyAlignment="1">
      <alignment vertical="center"/>
    </xf>
    <xf numFmtId="164" fontId="3" fillId="3" borderId="1" xfId="0" applyNumberFormat="1" applyFont="1" applyFill="1" applyBorder="1" applyAlignment="1">
      <alignment vertical="center"/>
    </xf>
    <xf numFmtId="167" fontId="3" fillId="3" borderId="1" xfId="0" applyNumberFormat="1" applyFont="1" applyFill="1" applyBorder="1" applyAlignment="1">
      <alignment vertical="center"/>
    </xf>
    <xf numFmtId="165" fontId="3" fillId="3" borderId="1" xfId="0" applyNumberFormat="1" applyFont="1" applyFill="1" applyBorder="1" applyAlignment="1">
      <alignment vertical="center"/>
    </xf>
    <xf numFmtId="166" fontId="4" fillId="0" borderId="0" xfId="0" applyNumberFormat="1" applyFont="1" applyAlignment="1">
      <alignment vertical="center"/>
    </xf>
    <xf numFmtId="164" fontId="4" fillId="0" borderId="0" xfId="0" applyNumberFormat="1" applyFont="1" applyAlignment="1">
      <alignment vertical="center"/>
    </xf>
    <xf numFmtId="167" fontId="4" fillId="0" borderId="0" xfId="0" applyNumberFormat="1" applyFont="1" applyAlignment="1">
      <alignment vertical="center"/>
    </xf>
    <xf numFmtId="165" fontId="4" fillId="0" borderId="0" xfId="0" applyNumberFormat="1" applyFont="1" applyAlignment="1">
      <alignment vertical="center"/>
    </xf>
    <xf numFmtId="0" fontId="6" fillId="0" borderId="0" xfId="0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166" fontId="3" fillId="3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165" fontId="0" fillId="0" borderId="0" xfId="0" applyNumberForma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7" Type="http://schemas.openxmlformats.org/officeDocument/2006/relationships/image" Target="../media/image10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5" Type="http://schemas.openxmlformats.org/officeDocument/2006/relationships/image" Target="../media/image8.jpeg"/><Relationship Id="rId4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jpeg"/><Relationship Id="rId3" Type="http://schemas.openxmlformats.org/officeDocument/2006/relationships/image" Target="../media/image13.jpeg"/><Relationship Id="rId7" Type="http://schemas.openxmlformats.org/officeDocument/2006/relationships/image" Target="../media/image17.jpeg"/><Relationship Id="rId2" Type="http://schemas.openxmlformats.org/officeDocument/2006/relationships/image" Target="../media/image12.jpeg"/><Relationship Id="rId1" Type="http://schemas.openxmlformats.org/officeDocument/2006/relationships/image" Target="../media/image11.jpeg"/><Relationship Id="rId6" Type="http://schemas.openxmlformats.org/officeDocument/2006/relationships/image" Target="../media/image16.jpeg"/><Relationship Id="rId5" Type="http://schemas.openxmlformats.org/officeDocument/2006/relationships/image" Target="../media/image15.jpeg"/><Relationship Id="rId4" Type="http://schemas.openxmlformats.org/officeDocument/2006/relationships/image" Target="../media/image14.jpeg"/><Relationship Id="rId9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533400</xdr:colOff>
      <xdr:row>21</xdr:row>
      <xdr:rowOff>19050</xdr:rowOff>
    </xdr:from>
    <xdr:to>
      <xdr:col>14</xdr:col>
      <xdr:colOff>447675</xdr:colOff>
      <xdr:row>43</xdr:row>
      <xdr:rowOff>171450</xdr:rowOff>
    </xdr:to>
    <xdr:pic>
      <xdr:nvPicPr>
        <xdr:cNvPr id="1025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00600" y="4019550"/>
          <a:ext cx="4181475" cy="434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21</xdr:row>
      <xdr:rowOff>28575</xdr:rowOff>
    </xdr:from>
    <xdr:to>
      <xdr:col>7</xdr:col>
      <xdr:colOff>247650</xdr:colOff>
      <xdr:row>43</xdr:row>
      <xdr:rowOff>171450</xdr:rowOff>
    </xdr:to>
    <xdr:pic>
      <xdr:nvPicPr>
        <xdr:cNvPr id="1026" name="Pictur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04850" y="4029075"/>
          <a:ext cx="3810000" cy="433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0</xdr:rowOff>
    </xdr:from>
    <xdr:to>
      <xdr:col>14</xdr:col>
      <xdr:colOff>485775</xdr:colOff>
      <xdr:row>20</xdr:row>
      <xdr:rowOff>152400</xdr:rowOff>
    </xdr:to>
    <xdr:pic>
      <xdr:nvPicPr>
        <xdr:cNvPr id="1027" name="Picture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6750" y="0"/>
          <a:ext cx="8353425" cy="396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314325</xdr:colOff>
      <xdr:row>4</xdr:row>
      <xdr:rowOff>47625</xdr:rowOff>
    </xdr:from>
    <xdr:to>
      <xdr:col>2</xdr:col>
      <xdr:colOff>933450</xdr:colOff>
      <xdr:row>4</xdr:row>
      <xdr:rowOff>666750</xdr:rowOff>
    </xdr:to>
    <xdr:pic>
      <xdr:nvPicPr>
        <xdr:cNvPr id="2049" name="图片 9" descr="D:\360安全浏览器下载\Emoji leggings\子不语leggings样品图\STYLE#81934 正面.jpgSTYLE#81934 正面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14525" y="1095375"/>
          <a:ext cx="6191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5</xdr:row>
      <xdr:rowOff>85725</xdr:rowOff>
    </xdr:from>
    <xdr:to>
      <xdr:col>2</xdr:col>
      <xdr:colOff>904875</xdr:colOff>
      <xdr:row>5</xdr:row>
      <xdr:rowOff>676275</xdr:rowOff>
    </xdr:to>
    <xdr:pic>
      <xdr:nvPicPr>
        <xdr:cNvPr id="2050" name="图片 5" descr="D:\360安全浏览器下载\Emoji leggings\子不语leggings样品图\STYLE#81937 正面.jpgSTYLE#81937 正面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14525" y="1638300"/>
          <a:ext cx="5905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6</xdr:row>
      <xdr:rowOff>104775</xdr:rowOff>
    </xdr:from>
    <xdr:to>
      <xdr:col>2</xdr:col>
      <xdr:colOff>942975</xdr:colOff>
      <xdr:row>6</xdr:row>
      <xdr:rowOff>733425</xdr:rowOff>
    </xdr:to>
    <xdr:pic>
      <xdr:nvPicPr>
        <xdr:cNvPr id="2051" name="图片 1" descr="D:\360安全浏览器下载\Emoji leggings\子不语leggings样品图\STYLE#81941 正面.jpgSTYLE#81941 正面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14525" y="2162175"/>
          <a:ext cx="6286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7</xdr:row>
      <xdr:rowOff>57150</xdr:rowOff>
    </xdr:from>
    <xdr:to>
      <xdr:col>2</xdr:col>
      <xdr:colOff>942975</xdr:colOff>
      <xdr:row>7</xdr:row>
      <xdr:rowOff>666750</xdr:rowOff>
    </xdr:to>
    <xdr:pic>
      <xdr:nvPicPr>
        <xdr:cNvPr id="2052" name="图片 7" descr="D:\360安全浏览器下载\Emoji leggings\子不语leggings样品图\STYLE#81944 正面.jpgSTYLE#81944 正面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14525" y="2619375"/>
          <a:ext cx="6286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8</xdr:row>
      <xdr:rowOff>57150</xdr:rowOff>
    </xdr:from>
    <xdr:to>
      <xdr:col>2</xdr:col>
      <xdr:colOff>923925</xdr:colOff>
      <xdr:row>8</xdr:row>
      <xdr:rowOff>666750</xdr:rowOff>
    </xdr:to>
    <xdr:pic>
      <xdr:nvPicPr>
        <xdr:cNvPr id="2053" name="图片 13" descr="D:\360安全浏览器下载\Emoji leggings\子不语leggings样品图\STYLE#81947 正面.jpgSTYLE#81947 正面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14525" y="3124200"/>
          <a:ext cx="6096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9</xdr:row>
      <xdr:rowOff>38100</xdr:rowOff>
    </xdr:from>
    <xdr:to>
      <xdr:col>2</xdr:col>
      <xdr:colOff>971550</xdr:colOff>
      <xdr:row>9</xdr:row>
      <xdr:rowOff>704850</xdr:rowOff>
    </xdr:to>
    <xdr:pic>
      <xdr:nvPicPr>
        <xdr:cNvPr id="2054" name="图片 11" descr="D:\360安全浏览器下载\Emoji leggings\子不语leggings样品图\STYLE#81954 正面.jpgSTYLE#81954 正面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05000" y="3609975"/>
          <a:ext cx="6667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10</xdr:row>
      <xdr:rowOff>28575</xdr:rowOff>
    </xdr:from>
    <xdr:to>
      <xdr:col>2</xdr:col>
      <xdr:colOff>1009650</xdr:colOff>
      <xdr:row>10</xdr:row>
      <xdr:rowOff>714375</xdr:rowOff>
    </xdr:to>
    <xdr:pic>
      <xdr:nvPicPr>
        <xdr:cNvPr id="2055" name="图片 3" descr="D:\360安全浏览器下载\Emoji leggings\子不语leggings样品图\STYLE#81961 正面.jpgSTYLE#81961 正面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905000" y="4105275"/>
          <a:ext cx="7048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504825</xdr:colOff>
      <xdr:row>4</xdr:row>
      <xdr:rowOff>28575</xdr:rowOff>
    </xdr:from>
    <xdr:to>
      <xdr:col>2</xdr:col>
      <xdr:colOff>1257300</xdr:colOff>
      <xdr:row>4</xdr:row>
      <xdr:rowOff>485775</xdr:rowOff>
    </xdr:to>
    <xdr:pic>
      <xdr:nvPicPr>
        <xdr:cNvPr id="3073" name="图片 9" descr="D:\360安全浏览器下载\Emoji leggings\子不语leggings样品图\STYLE#81934 正面.jpgSTYLE#81934 正面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62200" y="1238250"/>
          <a:ext cx="7524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504825</xdr:colOff>
      <xdr:row>5</xdr:row>
      <xdr:rowOff>28575</xdr:rowOff>
    </xdr:from>
    <xdr:to>
      <xdr:col>2</xdr:col>
      <xdr:colOff>1247775</xdr:colOff>
      <xdr:row>5</xdr:row>
      <xdr:rowOff>476250</xdr:rowOff>
    </xdr:to>
    <xdr:pic>
      <xdr:nvPicPr>
        <xdr:cNvPr id="3074" name="图片 5" descr="D:\360安全浏览器下载\Emoji leggings\子不语leggings样品图\STYLE#81937 正面.jpgSTYLE#81937 正面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62200" y="1866900"/>
          <a:ext cx="7429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466725</xdr:colOff>
      <xdr:row>6</xdr:row>
      <xdr:rowOff>19050</xdr:rowOff>
    </xdr:from>
    <xdr:to>
      <xdr:col>2</xdr:col>
      <xdr:colOff>1285875</xdr:colOff>
      <xdr:row>6</xdr:row>
      <xdr:rowOff>609600</xdr:rowOff>
    </xdr:to>
    <xdr:pic>
      <xdr:nvPicPr>
        <xdr:cNvPr id="3075" name="图片 1" descr="D:\360安全浏览器下载\Emoji leggings\子不语leggings样品图\STYLE#81941 正面.jpgSTYLE#81941 正面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324100" y="2486025"/>
          <a:ext cx="8191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466725</xdr:colOff>
      <xdr:row>7</xdr:row>
      <xdr:rowOff>0</xdr:rowOff>
    </xdr:from>
    <xdr:to>
      <xdr:col>2</xdr:col>
      <xdr:colOff>1304925</xdr:colOff>
      <xdr:row>7</xdr:row>
      <xdr:rowOff>628650</xdr:rowOff>
    </xdr:to>
    <xdr:pic>
      <xdr:nvPicPr>
        <xdr:cNvPr id="3076" name="图片 7" descr="C:\Users\Administrator\Desktop\STYLE#81911 正面40.jpgSTYLE#81911 正面40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324100" y="3095625"/>
          <a:ext cx="8382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514350</xdr:colOff>
      <xdr:row>8</xdr:row>
      <xdr:rowOff>9525</xdr:rowOff>
    </xdr:from>
    <xdr:to>
      <xdr:col>2</xdr:col>
      <xdr:colOff>1343025</xdr:colOff>
      <xdr:row>8</xdr:row>
      <xdr:rowOff>609600</xdr:rowOff>
    </xdr:to>
    <xdr:pic>
      <xdr:nvPicPr>
        <xdr:cNvPr id="3077" name="图片 13" descr="D:\360安全浏览器下载\Emoji leggings\子不语leggings样品图\STYLE#81947 正面.jpgSTYLE#81947 正面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371725" y="3733800"/>
          <a:ext cx="8286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590550</xdr:colOff>
      <xdr:row>9</xdr:row>
      <xdr:rowOff>104775</xdr:rowOff>
    </xdr:from>
    <xdr:to>
      <xdr:col>2</xdr:col>
      <xdr:colOff>1247775</xdr:colOff>
      <xdr:row>9</xdr:row>
      <xdr:rowOff>476250</xdr:rowOff>
    </xdr:to>
    <xdr:pic>
      <xdr:nvPicPr>
        <xdr:cNvPr id="3078" name="图片 11" descr="D:\360安全浏览器下载\Emoji leggings\子不语leggings样品图packing list尺寸图\STYLE#81917 正面.jpgSTYLE#81917 正面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447925" y="4457700"/>
          <a:ext cx="6572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666750</xdr:colOff>
      <xdr:row>9</xdr:row>
      <xdr:rowOff>609600</xdr:rowOff>
    </xdr:from>
    <xdr:to>
      <xdr:col>2</xdr:col>
      <xdr:colOff>1285875</xdr:colOff>
      <xdr:row>10</xdr:row>
      <xdr:rowOff>619125</xdr:rowOff>
    </xdr:to>
    <xdr:pic>
      <xdr:nvPicPr>
        <xdr:cNvPr id="3079" name="图片 16" descr="STYLE#81924 正面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524125" y="4962525"/>
          <a:ext cx="6191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11</xdr:row>
      <xdr:rowOff>57150</xdr:rowOff>
    </xdr:from>
    <xdr:to>
      <xdr:col>2</xdr:col>
      <xdr:colOff>1314450</xdr:colOff>
      <xdr:row>11</xdr:row>
      <xdr:rowOff>561975</xdr:rowOff>
    </xdr:to>
    <xdr:pic>
      <xdr:nvPicPr>
        <xdr:cNvPr id="3080" name="图片 3" descr="D:\360安全浏览器下载\Emoji leggings\子不语leggings样品图\STYLE#81961 正面.jpgSTYLE#81961 正面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343150" y="5667375"/>
          <a:ext cx="8286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12</xdr:row>
      <xdr:rowOff>19050</xdr:rowOff>
    </xdr:from>
    <xdr:to>
      <xdr:col>2</xdr:col>
      <xdr:colOff>1209675</xdr:colOff>
      <xdr:row>13</xdr:row>
      <xdr:rowOff>9525</xdr:rowOff>
    </xdr:to>
    <xdr:pic>
      <xdr:nvPicPr>
        <xdr:cNvPr id="3081" name="图片 18" descr="STYLE#81931 正面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457450" y="6257925"/>
          <a:ext cx="6096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</sheetPr>
  <dimension ref="A1"/>
  <sheetViews>
    <sheetView tabSelected="1" topLeftCell="B1" workbookViewId="0">
      <selection activeCell="H49" sqref="H49"/>
    </sheetView>
  </sheetViews>
  <sheetFormatPr defaultRowHeight="15"/>
  <sheetData/>
  <phoneticPr fontId="0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</sheetPr>
  <dimension ref="A1:Z17"/>
  <sheetViews>
    <sheetView workbookViewId="0">
      <selection activeCell="H49" sqref="H49"/>
    </sheetView>
  </sheetViews>
  <sheetFormatPr defaultColWidth="9" defaultRowHeight="15"/>
  <cols>
    <col min="1" max="1" width="10.5703125" style="1" customWidth="1"/>
    <col min="2" max="2" width="13.42578125" style="1" customWidth="1"/>
    <col min="3" max="3" width="16.7109375" style="1" customWidth="1"/>
    <col min="4" max="4" width="9.42578125" style="1" customWidth="1"/>
    <col min="5" max="5" width="12.28515625" style="1" customWidth="1"/>
    <col min="6" max="6" width="14" style="1" customWidth="1"/>
    <col min="7" max="7" width="9.140625" style="1" customWidth="1"/>
    <col min="8" max="8" width="8.42578125" style="1" customWidth="1"/>
    <col min="9" max="9" width="9.28515625" style="1" customWidth="1"/>
    <col min="10" max="10" width="8" style="1" customWidth="1"/>
    <col min="11" max="11" width="9.5703125" style="1" customWidth="1"/>
    <col min="12" max="12" width="10.42578125" style="1" customWidth="1"/>
    <col min="13" max="13" width="9.5703125" style="1" customWidth="1"/>
    <col min="14" max="14" width="7.7109375" style="1" customWidth="1"/>
    <col min="15" max="15" width="7.42578125" style="1" customWidth="1"/>
    <col min="16" max="16" width="7.28515625" style="1" customWidth="1"/>
    <col min="17" max="17" width="8.7109375" style="1" customWidth="1"/>
    <col min="18" max="18" width="6.5703125" style="1" customWidth="1"/>
    <col min="19" max="19" width="9.42578125" style="1" customWidth="1"/>
    <col min="20" max="20" width="11.28515625" style="1" customWidth="1"/>
    <col min="21" max="21" width="10.7109375" style="1" customWidth="1"/>
    <col min="22" max="16384" width="9" style="1"/>
  </cols>
  <sheetData>
    <row r="1" spans="1:26" ht="30">
      <c r="A1" s="53" t="s">
        <v>58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</row>
    <row r="2" spans="1:26" ht="15.75">
      <c r="A2" s="29"/>
      <c r="B2" s="29"/>
      <c r="C2" s="29"/>
      <c r="D2" s="29"/>
      <c r="E2" s="29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>
      <c r="A3" s="54" t="s">
        <v>0</v>
      </c>
      <c r="B3" s="54" t="s">
        <v>1</v>
      </c>
      <c r="C3" s="54" t="s">
        <v>2</v>
      </c>
      <c r="D3" s="54" t="s">
        <v>3</v>
      </c>
      <c r="E3" s="55" t="s">
        <v>4</v>
      </c>
      <c r="F3" s="54" t="s">
        <v>5</v>
      </c>
      <c r="G3" s="57" t="s">
        <v>6</v>
      </c>
      <c r="H3" s="58"/>
      <c r="I3" s="58"/>
      <c r="J3" s="59"/>
      <c r="K3" s="47" t="s">
        <v>7</v>
      </c>
      <c r="L3" s="60" t="s">
        <v>8</v>
      </c>
      <c r="M3" s="47" t="s">
        <v>49</v>
      </c>
      <c r="N3" s="51" t="s">
        <v>10</v>
      </c>
      <c r="O3" s="51"/>
      <c r="P3" s="52"/>
      <c r="Q3" s="47" t="s">
        <v>11</v>
      </c>
      <c r="R3" s="47" t="s">
        <v>12</v>
      </c>
      <c r="S3" s="47" t="s">
        <v>13</v>
      </c>
      <c r="T3" s="47" t="s">
        <v>14</v>
      </c>
      <c r="U3" s="40" t="s">
        <v>15</v>
      </c>
      <c r="V3" s="4"/>
      <c r="W3" s="4"/>
      <c r="X3" s="4"/>
      <c r="Y3" s="4"/>
      <c r="Z3" s="4"/>
    </row>
    <row r="4" spans="1:26" ht="21.75" customHeight="1">
      <c r="A4" s="41"/>
      <c r="B4" s="41"/>
      <c r="C4" s="41"/>
      <c r="D4" s="41"/>
      <c r="E4" s="56"/>
      <c r="F4" s="41"/>
      <c r="G4" s="30">
        <v>4</v>
      </c>
      <c r="H4" s="30">
        <v>5</v>
      </c>
      <c r="I4" s="30">
        <v>6</v>
      </c>
      <c r="J4" s="30" t="s">
        <v>50</v>
      </c>
      <c r="K4" s="41"/>
      <c r="L4" s="56"/>
      <c r="M4" s="50"/>
      <c r="N4" s="6" t="s">
        <v>20</v>
      </c>
      <c r="O4" s="6" t="s">
        <v>21</v>
      </c>
      <c r="P4" s="7" t="s">
        <v>22</v>
      </c>
      <c r="Q4" s="41"/>
      <c r="R4" s="41"/>
      <c r="S4" s="41"/>
      <c r="T4" s="41"/>
      <c r="U4" s="41"/>
      <c r="V4" s="4"/>
      <c r="W4" s="4"/>
      <c r="X4" s="4"/>
      <c r="Y4" s="4"/>
      <c r="Z4" s="4"/>
    </row>
    <row r="5" spans="1:26" ht="39.950000000000003" customHeight="1">
      <c r="A5" s="42" t="s">
        <v>51</v>
      </c>
      <c r="B5" s="44" t="s">
        <v>52</v>
      </c>
      <c r="C5" s="8"/>
      <c r="D5" s="9">
        <v>81934</v>
      </c>
      <c r="E5" s="9" t="s">
        <v>25</v>
      </c>
      <c r="F5" s="10" t="s">
        <v>53</v>
      </c>
      <c r="G5" s="9">
        <v>1680</v>
      </c>
      <c r="H5" s="9">
        <v>3360</v>
      </c>
      <c r="I5" s="9">
        <v>3360</v>
      </c>
      <c r="J5" s="9">
        <v>1680</v>
      </c>
      <c r="K5" s="9">
        <f t="shared" ref="K5:K11" si="0">G5+H5+I5+J5</f>
        <v>10080</v>
      </c>
      <c r="L5" s="9">
        <f>M5*4</f>
        <v>840</v>
      </c>
      <c r="M5" s="9">
        <v>210</v>
      </c>
      <c r="N5" s="9">
        <v>25</v>
      </c>
      <c r="O5" s="9">
        <v>36</v>
      </c>
      <c r="P5" s="9">
        <v>24</v>
      </c>
      <c r="Q5" s="9">
        <v>6.52</v>
      </c>
      <c r="R5" s="9">
        <v>7</v>
      </c>
      <c r="S5" s="9">
        <f>Q5*M5</f>
        <v>1369.1999999999998</v>
      </c>
      <c r="T5" s="9">
        <f>R5*M5</f>
        <v>1470</v>
      </c>
      <c r="U5" s="11">
        <f>0.25*0.36*0.24*M5</f>
        <v>4.5359999999999996</v>
      </c>
      <c r="V5" s="12"/>
      <c r="W5" s="4"/>
      <c r="X5" s="4"/>
      <c r="Y5" s="4"/>
      <c r="Z5" s="4"/>
    </row>
    <row r="6" spans="1:26" ht="39.950000000000003" customHeight="1">
      <c r="A6" s="43"/>
      <c r="B6" s="45"/>
      <c r="C6" s="8"/>
      <c r="D6" s="9">
        <v>81937</v>
      </c>
      <c r="E6" s="9" t="s">
        <v>27</v>
      </c>
      <c r="F6" s="10" t="s">
        <v>54</v>
      </c>
      <c r="G6" s="9">
        <v>4048</v>
      </c>
      <c r="H6" s="9">
        <v>8096</v>
      </c>
      <c r="I6" s="9">
        <v>8096</v>
      </c>
      <c r="J6" s="9">
        <v>4048</v>
      </c>
      <c r="K6" s="9">
        <f t="shared" si="0"/>
        <v>24288</v>
      </c>
      <c r="L6" s="9">
        <f t="shared" ref="L6:L11" si="1">M6*4</f>
        <v>2024</v>
      </c>
      <c r="M6" s="9">
        <v>506</v>
      </c>
      <c r="N6" s="9">
        <v>25</v>
      </c>
      <c r="O6" s="9">
        <v>36</v>
      </c>
      <c r="P6" s="9">
        <v>24</v>
      </c>
      <c r="Q6" s="9">
        <v>6.52</v>
      </c>
      <c r="R6" s="9">
        <v>7</v>
      </c>
      <c r="S6" s="9">
        <f t="shared" ref="S6:S11" si="2">M6*Q6</f>
        <v>3299.12</v>
      </c>
      <c r="T6" s="9">
        <f t="shared" ref="T6:T11" si="3">M6*R6</f>
        <v>3542</v>
      </c>
      <c r="U6" s="11">
        <f t="shared" ref="U6:U11" si="4">0.25*0.36*0.24*M6</f>
        <v>10.929599999999999</v>
      </c>
      <c r="V6" s="12"/>
      <c r="W6" s="4"/>
      <c r="X6" s="4"/>
      <c r="Y6" s="4"/>
      <c r="Z6" s="4"/>
    </row>
    <row r="7" spans="1:26" ht="39.950000000000003" customHeight="1">
      <c r="A7" s="43"/>
      <c r="B7" s="45"/>
      <c r="C7" s="8"/>
      <c r="D7" s="9">
        <v>81941</v>
      </c>
      <c r="E7" s="9" t="s">
        <v>29</v>
      </c>
      <c r="F7" s="10" t="s">
        <v>54</v>
      </c>
      <c r="G7" s="9">
        <v>1680</v>
      </c>
      <c r="H7" s="9">
        <v>3360</v>
      </c>
      <c r="I7" s="9">
        <v>3360</v>
      </c>
      <c r="J7" s="9">
        <v>1680</v>
      </c>
      <c r="K7" s="9">
        <f t="shared" si="0"/>
        <v>10080</v>
      </c>
      <c r="L7" s="9">
        <f t="shared" si="1"/>
        <v>840</v>
      </c>
      <c r="M7" s="9">
        <v>210</v>
      </c>
      <c r="N7" s="9">
        <v>25</v>
      </c>
      <c r="O7" s="9">
        <v>36</v>
      </c>
      <c r="P7" s="9">
        <v>24</v>
      </c>
      <c r="Q7" s="9">
        <v>6.52</v>
      </c>
      <c r="R7" s="9">
        <v>7</v>
      </c>
      <c r="S7" s="9">
        <f t="shared" si="2"/>
        <v>1369.1999999999998</v>
      </c>
      <c r="T7" s="9">
        <f t="shared" si="3"/>
        <v>1470</v>
      </c>
      <c r="U7" s="11">
        <f t="shared" si="4"/>
        <v>4.5359999999999996</v>
      </c>
      <c r="V7" s="12"/>
      <c r="W7" s="4"/>
      <c r="X7" s="4"/>
      <c r="Y7" s="4"/>
      <c r="Z7" s="4"/>
    </row>
    <row r="8" spans="1:26" ht="39.950000000000003" customHeight="1">
      <c r="A8" s="43"/>
      <c r="B8" s="45"/>
      <c r="C8" s="8"/>
      <c r="D8" s="9">
        <v>81944</v>
      </c>
      <c r="E8" s="9" t="s">
        <v>30</v>
      </c>
      <c r="F8" s="10" t="s">
        <v>54</v>
      </c>
      <c r="G8" s="9">
        <v>1688</v>
      </c>
      <c r="H8" s="9">
        <v>3376</v>
      </c>
      <c r="I8" s="9">
        <v>3376</v>
      </c>
      <c r="J8" s="9">
        <v>1688</v>
      </c>
      <c r="K8" s="9">
        <f t="shared" si="0"/>
        <v>10128</v>
      </c>
      <c r="L8" s="9">
        <f t="shared" si="1"/>
        <v>844</v>
      </c>
      <c r="M8" s="9">
        <v>211</v>
      </c>
      <c r="N8" s="9">
        <v>25</v>
      </c>
      <c r="O8" s="9">
        <v>36</v>
      </c>
      <c r="P8" s="9">
        <v>24</v>
      </c>
      <c r="Q8" s="9">
        <v>6.52</v>
      </c>
      <c r="R8" s="9">
        <v>7</v>
      </c>
      <c r="S8" s="9">
        <f t="shared" si="2"/>
        <v>1375.7199999999998</v>
      </c>
      <c r="T8" s="9">
        <f t="shared" si="3"/>
        <v>1477</v>
      </c>
      <c r="U8" s="11">
        <f t="shared" si="4"/>
        <v>4.5575999999999999</v>
      </c>
      <c r="V8" s="12"/>
      <c r="W8" s="4"/>
      <c r="X8" s="4"/>
      <c r="Y8" s="4"/>
      <c r="Z8" s="4"/>
    </row>
    <row r="9" spans="1:26" ht="39.950000000000003" customHeight="1">
      <c r="A9" s="43"/>
      <c r="B9" s="45"/>
      <c r="C9" s="8"/>
      <c r="D9" s="9">
        <v>81947</v>
      </c>
      <c r="E9" s="9" t="s">
        <v>31</v>
      </c>
      <c r="F9" s="10" t="s">
        <v>32</v>
      </c>
      <c r="G9" s="9">
        <v>1560</v>
      </c>
      <c r="H9" s="9">
        <v>3120</v>
      </c>
      <c r="I9" s="9">
        <v>3120</v>
      </c>
      <c r="J9" s="9">
        <v>1560</v>
      </c>
      <c r="K9" s="9">
        <f t="shared" si="0"/>
        <v>9360</v>
      </c>
      <c r="L9" s="9">
        <f t="shared" si="1"/>
        <v>780</v>
      </c>
      <c r="M9" s="9">
        <v>195</v>
      </c>
      <c r="N9" s="9">
        <v>25</v>
      </c>
      <c r="O9" s="9">
        <v>36</v>
      </c>
      <c r="P9" s="9">
        <v>24</v>
      </c>
      <c r="Q9" s="9">
        <v>6.52</v>
      </c>
      <c r="R9" s="9">
        <v>7</v>
      </c>
      <c r="S9" s="9">
        <f t="shared" si="2"/>
        <v>1271.3999999999999</v>
      </c>
      <c r="T9" s="9">
        <f t="shared" si="3"/>
        <v>1365</v>
      </c>
      <c r="U9" s="11">
        <f t="shared" si="4"/>
        <v>4.2119999999999997</v>
      </c>
      <c r="V9" s="12"/>
      <c r="W9" s="4"/>
      <c r="X9" s="4"/>
      <c r="Y9" s="4"/>
      <c r="Z9" s="4"/>
    </row>
    <row r="10" spans="1:26" ht="39.950000000000003" customHeight="1">
      <c r="A10" s="43"/>
      <c r="B10" s="45"/>
      <c r="C10" s="8"/>
      <c r="D10" s="9">
        <v>81954</v>
      </c>
      <c r="E10" s="9" t="s">
        <v>55</v>
      </c>
      <c r="F10" s="10" t="s">
        <v>56</v>
      </c>
      <c r="G10" s="9">
        <v>1688</v>
      </c>
      <c r="H10" s="9">
        <v>3376</v>
      </c>
      <c r="I10" s="9">
        <v>3376</v>
      </c>
      <c r="J10" s="9">
        <v>1688</v>
      </c>
      <c r="K10" s="9">
        <f t="shared" si="0"/>
        <v>10128</v>
      </c>
      <c r="L10" s="9">
        <f t="shared" si="1"/>
        <v>844</v>
      </c>
      <c r="M10" s="9">
        <v>211</v>
      </c>
      <c r="N10" s="9">
        <v>25</v>
      </c>
      <c r="O10" s="9">
        <v>36</v>
      </c>
      <c r="P10" s="9">
        <v>24</v>
      </c>
      <c r="Q10" s="9">
        <v>6.52</v>
      </c>
      <c r="R10" s="9">
        <v>7</v>
      </c>
      <c r="S10" s="9">
        <f t="shared" si="2"/>
        <v>1375.7199999999998</v>
      </c>
      <c r="T10" s="9">
        <f t="shared" si="3"/>
        <v>1477</v>
      </c>
      <c r="U10" s="11">
        <f t="shared" si="4"/>
        <v>4.5575999999999999</v>
      </c>
      <c r="V10" s="12"/>
      <c r="W10" s="4"/>
      <c r="X10" s="4"/>
      <c r="Y10" s="4"/>
      <c r="Z10" s="4"/>
    </row>
    <row r="11" spans="1:26" ht="39.950000000000003" customHeight="1">
      <c r="A11" s="43"/>
      <c r="B11" s="45"/>
      <c r="C11" s="8"/>
      <c r="D11" s="9">
        <v>81961</v>
      </c>
      <c r="E11" s="9" t="s">
        <v>37</v>
      </c>
      <c r="F11" s="10" t="s">
        <v>38</v>
      </c>
      <c r="G11" s="9">
        <v>1680</v>
      </c>
      <c r="H11" s="9">
        <v>3360</v>
      </c>
      <c r="I11" s="9">
        <v>3360</v>
      </c>
      <c r="J11" s="9">
        <v>1680</v>
      </c>
      <c r="K11" s="9">
        <f t="shared" si="0"/>
        <v>10080</v>
      </c>
      <c r="L11" s="9">
        <f t="shared" si="1"/>
        <v>840</v>
      </c>
      <c r="M11" s="9">
        <v>210</v>
      </c>
      <c r="N11" s="9">
        <v>25</v>
      </c>
      <c r="O11" s="9">
        <v>36</v>
      </c>
      <c r="P11" s="9">
        <v>24</v>
      </c>
      <c r="Q11" s="9">
        <v>6.52</v>
      </c>
      <c r="R11" s="9">
        <v>7</v>
      </c>
      <c r="S11" s="9">
        <f t="shared" si="2"/>
        <v>1369.1999999999998</v>
      </c>
      <c r="T11" s="9">
        <f t="shared" si="3"/>
        <v>1470</v>
      </c>
      <c r="U11" s="11">
        <f t="shared" si="4"/>
        <v>4.5359999999999996</v>
      </c>
      <c r="V11" s="12"/>
      <c r="W11" s="4"/>
      <c r="X11" s="4"/>
      <c r="Y11" s="4"/>
      <c r="Z11" s="4"/>
    </row>
    <row r="12" spans="1:26">
      <c r="A12" s="13"/>
      <c r="B12" s="14"/>
      <c r="C12" s="14"/>
      <c r="D12" s="15"/>
      <c r="E12" s="15"/>
      <c r="F12" s="15"/>
      <c r="G12" s="15"/>
      <c r="H12" s="15"/>
      <c r="I12" s="15"/>
      <c r="J12" s="15"/>
      <c r="K12" s="13">
        <f>SUM(K5:K11)</f>
        <v>84144</v>
      </c>
      <c r="L12" s="13">
        <f>SUM(L5:L11)</f>
        <v>7012</v>
      </c>
      <c r="M12" s="13">
        <f>SUM(M5:M11)</f>
        <v>1753</v>
      </c>
      <c r="N12" s="13"/>
      <c r="O12" s="13"/>
      <c r="P12" s="13"/>
      <c r="Q12" s="13"/>
      <c r="R12" s="13"/>
      <c r="S12" s="13">
        <f>SUM(S5:S11)</f>
        <v>11429.559999999998</v>
      </c>
      <c r="T12" s="13">
        <f>SUM(T5:T11)</f>
        <v>12271</v>
      </c>
      <c r="U12" s="13">
        <f>SUM(U5:U11)</f>
        <v>37.864799999999995</v>
      </c>
    </row>
    <row r="13" spans="1:26">
      <c r="A13" s="17" t="s">
        <v>41</v>
      </c>
      <c r="B13" s="17"/>
      <c r="C13" s="17"/>
      <c r="D13" s="17"/>
      <c r="E13" s="17"/>
      <c r="F13" s="17"/>
      <c r="G13" s="17"/>
      <c r="H13" s="17"/>
      <c r="I13" s="17"/>
      <c r="J13" s="17"/>
      <c r="K13" s="32">
        <f>K12</f>
        <v>84144</v>
      </c>
      <c r="L13" s="32">
        <f>L12</f>
        <v>7012</v>
      </c>
      <c r="M13" s="32">
        <f>M12</f>
        <v>1753</v>
      </c>
      <c r="N13" s="19"/>
      <c r="O13" s="19"/>
      <c r="P13" s="19"/>
      <c r="Q13" s="19"/>
      <c r="R13" s="19"/>
      <c r="S13" s="20">
        <f>S12</f>
        <v>11429.559999999998</v>
      </c>
      <c r="T13" s="20">
        <f>T12</f>
        <v>12271</v>
      </c>
      <c r="U13" s="21">
        <f>U12</f>
        <v>37.864799999999995</v>
      </c>
    </row>
    <row r="14" spans="1:26">
      <c r="K14" s="22"/>
      <c r="L14" s="22"/>
      <c r="M14" s="22"/>
      <c r="N14" s="23"/>
      <c r="O14" s="23"/>
      <c r="P14" s="23"/>
      <c r="Q14" s="23"/>
      <c r="R14" s="23"/>
      <c r="S14" s="24"/>
      <c r="T14" s="24"/>
      <c r="U14" s="25"/>
    </row>
    <row r="15" spans="1:26">
      <c r="A15" s="46" t="s">
        <v>42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26"/>
      <c r="O15" s="26"/>
      <c r="P15" s="26"/>
    </row>
    <row r="16" spans="1:26" ht="30">
      <c r="A16" s="46" t="s">
        <v>43</v>
      </c>
      <c r="B16" s="46"/>
      <c r="C16" s="31" t="s">
        <v>57</v>
      </c>
      <c r="D16" s="46" t="s">
        <v>45</v>
      </c>
      <c r="E16" s="46"/>
      <c r="F16" s="46"/>
      <c r="G16" s="46" t="s">
        <v>46</v>
      </c>
      <c r="H16" s="46"/>
      <c r="I16" s="46"/>
      <c r="J16" s="46" t="s">
        <v>47</v>
      </c>
      <c r="K16" s="46"/>
      <c r="L16" s="46" t="s">
        <v>48</v>
      </c>
      <c r="M16" s="46"/>
      <c r="N16" s="48"/>
      <c r="O16" s="49"/>
      <c r="P16" s="49"/>
    </row>
    <row r="17" spans="1:16">
      <c r="A17" s="37">
        <f>K13</f>
        <v>84144</v>
      </c>
      <c r="B17" s="37"/>
      <c r="C17" s="28">
        <f>L13</f>
        <v>7012</v>
      </c>
      <c r="D17" s="37">
        <f>M13</f>
        <v>1753</v>
      </c>
      <c r="E17" s="37"/>
      <c r="F17" s="37"/>
      <c r="G17" s="37">
        <f>S13</f>
        <v>11429.559999999998</v>
      </c>
      <c r="H17" s="37"/>
      <c r="I17" s="37"/>
      <c r="J17" s="37">
        <f>T13</f>
        <v>12271</v>
      </c>
      <c r="K17" s="37"/>
      <c r="L17" s="38">
        <f>U13</f>
        <v>37.864799999999995</v>
      </c>
      <c r="M17" s="38"/>
      <c r="N17" s="39"/>
      <c r="O17" s="39"/>
      <c r="P17" s="39"/>
    </row>
  </sheetData>
  <mergeCells count="32">
    <mergeCell ref="N3:P3"/>
    <mergeCell ref="A1:U1"/>
    <mergeCell ref="A3:A4"/>
    <mergeCell ref="B3:B4"/>
    <mergeCell ref="C3:C4"/>
    <mergeCell ref="D3:D4"/>
    <mergeCell ref="E3:E4"/>
    <mergeCell ref="F3:F4"/>
    <mergeCell ref="G3:J3"/>
    <mergeCell ref="K3:K4"/>
    <mergeCell ref="L3:L4"/>
    <mergeCell ref="N17:P17"/>
    <mergeCell ref="U3:U4"/>
    <mergeCell ref="A5:A11"/>
    <mergeCell ref="B5:B11"/>
    <mergeCell ref="A15:M15"/>
    <mergeCell ref="A16:B16"/>
    <mergeCell ref="D16:F16"/>
    <mergeCell ref="G16:I16"/>
    <mergeCell ref="J16:K16"/>
    <mergeCell ref="Q3:Q4"/>
    <mergeCell ref="R3:R4"/>
    <mergeCell ref="S3:S4"/>
    <mergeCell ref="T3:T4"/>
    <mergeCell ref="L16:M16"/>
    <mergeCell ref="N16:P16"/>
    <mergeCell ref="M3:M4"/>
    <mergeCell ref="A17:B17"/>
    <mergeCell ref="D17:F17"/>
    <mergeCell ref="G17:I17"/>
    <mergeCell ref="J17:K17"/>
    <mergeCell ref="L17:M17"/>
  </mergeCells>
  <phoneticPr fontId="0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</sheetPr>
  <dimension ref="A1:Z19"/>
  <sheetViews>
    <sheetView workbookViewId="0">
      <selection activeCell="H49" sqref="H49"/>
    </sheetView>
  </sheetViews>
  <sheetFormatPr defaultColWidth="9" defaultRowHeight="15"/>
  <cols>
    <col min="1" max="1" width="13.28515625" style="1" customWidth="1"/>
    <col min="2" max="2" width="14.5703125" style="1" customWidth="1"/>
    <col min="3" max="3" width="25.42578125" style="36" customWidth="1"/>
    <col min="4" max="4" width="7.28515625" style="1" customWidth="1"/>
    <col min="5" max="5" width="10.7109375" style="1" customWidth="1"/>
    <col min="6" max="6" width="11.5703125" style="1" customWidth="1"/>
    <col min="7" max="7" width="8.5703125" style="1" customWidth="1"/>
    <col min="8" max="9" width="8.42578125" style="1" customWidth="1"/>
    <col min="10" max="10" width="10.7109375" style="1" customWidth="1"/>
    <col min="11" max="11" width="8.85546875" style="1" customWidth="1"/>
    <col min="12" max="12" width="12.5703125" style="1" customWidth="1"/>
    <col min="13" max="13" width="10.140625" style="1" customWidth="1"/>
    <col min="14" max="15" width="6.42578125" style="1" customWidth="1"/>
    <col min="16" max="16" width="5.42578125" style="1" customWidth="1"/>
    <col min="17" max="17" width="7" style="1" customWidth="1"/>
    <col min="18" max="18" width="6.140625" style="1" customWidth="1"/>
    <col min="19" max="19" width="17.42578125" style="1" customWidth="1"/>
    <col min="20" max="20" width="20.140625" style="1" customWidth="1"/>
    <col min="21" max="21" width="8.85546875" style="1" customWidth="1"/>
    <col min="22" max="16384" width="9" style="1"/>
  </cols>
  <sheetData>
    <row r="1" spans="1:26" ht="30">
      <c r="A1" s="53" t="s">
        <v>59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</row>
    <row r="2" spans="1:26" ht="15.75">
      <c r="A2" s="2"/>
      <c r="B2" s="2"/>
      <c r="C2" s="33"/>
      <c r="D2" s="2"/>
      <c r="E2" s="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4"/>
      <c r="V2" s="4"/>
      <c r="W2" s="4"/>
      <c r="X2" s="4"/>
      <c r="Y2" s="4"/>
      <c r="Z2" s="4"/>
    </row>
    <row r="3" spans="1:26" ht="19.5" customHeight="1">
      <c r="A3" s="54" t="s">
        <v>0</v>
      </c>
      <c r="B3" s="54" t="s">
        <v>1</v>
      </c>
      <c r="C3" s="54" t="s">
        <v>2</v>
      </c>
      <c r="D3" s="54" t="s">
        <v>3</v>
      </c>
      <c r="E3" s="55" t="s">
        <v>4</v>
      </c>
      <c r="F3" s="54" t="s">
        <v>5</v>
      </c>
      <c r="G3" s="57" t="s">
        <v>6</v>
      </c>
      <c r="H3" s="58"/>
      <c r="I3" s="58"/>
      <c r="J3" s="59"/>
      <c r="K3" s="47" t="s">
        <v>7</v>
      </c>
      <c r="L3" s="60" t="s">
        <v>8</v>
      </c>
      <c r="M3" s="47" t="s">
        <v>9</v>
      </c>
      <c r="N3" s="51" t="s">
        <v>10</v>
      </c>
      <c r="O3" s="51"/>
      <c r="P3" s="52"/>
      <c r="Q3" s="47" t="s">
        <v>11</v>
      </c>
      <c r="R3" s="47" t="s">
        <v>12</v>
      </c>
      <c r="S3" s="47" t="s">
        <v>13</v>
      </c>
      <c r="T3" s="47" t="s">
        <v>14</v>
      </c>
      <c r="U3" s="40" t="s">
        <v>15</v>
      </c>
      <c r="V3" s="4"/>
      <c r="W3" s="4"/>
      <c r="X3" s="4"/>
      <c r="Y3" s="4"/>
      <c r="Z3" s="4"/>
    </row>
    <row r="4" spans="1:26" ht="30" customHeight="1">
      <c r="A4" s="41"/>
      <c r="B4" s="41"/>
      <c r="C4" s="41"/>
      <c r="D4" s="41"/>
      <c r="E4" s="56"/>
      <c r="F4" s="41"/>
      <c r="G4" s="5" t="s">
        <v>16</v>
      </c>
      <c r="H4" s="5" t="s">
        <v>17</v>
      </c>
      <c r="I4" s="5" t="s">
        <v>18</v>
      </c>
      <c r="J4" s="5" t="s">
        <v>19</v>
      </c>
      <c r="K4" s="41"/>
      <c r="L4" s="56"/>
      <c r="M4" s="50"/>
      <c r="N4" s="6" t="s">
        <v>20</v>
      </c>
      <c r="O4" s="6" t="s">
        <v>21</v>
      </c>
      <c r="P4" s="7" t="s">
        <v>22</v>
      </c>
      <c r="Q4" s="41"/>
      <c r="R4" s="41"/>
      <c r="S4" s="41"/>
      <c r="T4" s="41"/>
      <c r="U4" s="41"/>
      <c r="V4" s="4"/>
      <c r="W4" s="4"/>
      <c r="X4" s="4"/>
      <c r="Y4" s="4"/>
      <c r="Z4" s="4"/>
    </row>
    <row r="5" spans="1:26" ht="50.1" customHeight="1">
      <c r="A5" s="42" t="s">
        <v>23</v>
      </c>
      <c r="B5" s="44" t="s">
        <v>24</v>
      </c>
      <c r="C5" s="8"/>
      <c r="D5" s="9">
        <v>81901</v>
      </c>
      <c r="E5" s="9" t="s">
        <v>25</v>
      </c>
      <c r="F5" s="10" t="s">
        <v>26</v>
      </c>
      <c r="G5" s="9">
        <v>1256</v>
      </c>
      <c r="H5" s="9">
        <v>2512</v>
      </c>
      <c r="I5" s="9">
        <v>2512</v>
      </c>
      <c r="J5" s="9">
        <v>1256</v>
      </c>
      <c r="K5" s="9">
        <f>G5+H5+I5+J5</f>
        <v>7536</v>
      </c>
      <c r="L5" s="9">
        <f>M5*4</f>
        <v>628</v>
      </c>
      <c r="M5" s="9">
        <v>157</v>
      </c>
      <c r="N5" s="9">
        <v>33.5</v>
      </c>
      <c r="O5" s="9">
        <v>39</v>
      </c>
      <c r="P5" s="9">
        <v>23</v>
      </c>
      <c r="Q5" s="9">
        <v>7.44</v>
      </c>
      <c r="R5" s="9">
        <v>7.89</v>
      </c>
      <c r="S5" s="9">
        <f>Q5*M5</f>
        <v>1168.0800000000002</v>
      </c>
      <c r="T5" s="9">
        <f>R5*M5</f>
        <v>1238.73</v>
      </c>
      <c r="U5" s="11">
        <f>0.345*0.4*0.24*M5</f>
        <v>5.1998399999999991</v>
      </c>
      <c r="V5" s="12"/>
      <c r="W5" s="4"/>
      <c r="X5" s="4"/>
      <c r="Y5" s="4"/>
      <c r="Z5" s="4"/>
    </row>
    <row r="6" spans="1:26" ht="50.1" customHeight="1">
      <c r="A6" s="43"/>
      <c r="B6" s="45"/>
      <c r="C6" s="8"/>
      <c r="D6" s="9">
        <v>81904</v>
      </c>
      <c r="E6" s="9" t="s">
        <v>27</v>
      </c>
      <c r="F6" s="10" t="s">
        <v>28</v>
      </c>
      <c r="G6" s="9">
        <v>4000</v>
      </c>
      <c r="H6" s="9">
        <v>8000</v>
      </c>
      <c r="I6" s="9">
        <v>8000</v>
      </c>
      <c r="J6" s="9">
        <v>4000</v>
      </c>
      <c r="K6" s="9">
        <f t="shared" ref="K6:K13" si="0">G6+H6+I6+J6</f>
        <v>24000</v>
      </c>
      <c r="L6" s="9">
        <f t="shared" ref="L6:L13" si="1">M6*4</f>
        <v>2000</v>
      </c>
      <c r="M6" s="9">
        <v>500</v>
      </c>
      <c r="N6" s="9">
        <v>33.5</v>
      </c>
      <c r="O6" s="9">
        <v>39</v>
      </c>
      <c r="P6" s="9">
        <v>23</v>
      </c>
      <c r="Q6" s="9">
        <v>7.44</v>
      </c>
      <c r="R6" s="9">
        <v>7.89</v>
      </c>
      <c r="S6" s="9">
        <f t="shared" ref="S6:S13" si="2">M6*Q6</f>
        <v>3720</v>
      </c>
      <c r="T6" s="9">
        <f t="shared" ref="T6:T13" si="3">M6*R6</f>
        <v>3945</v>
      </c>
      <c r="U6" s="11">
        <f t="shared" ref="U6:U13" si="4">0.345*0.4*0.24*M6</f>
        <v>16.559999999999999</v>
      </c>
      <c r="V6" s="12"/>
      <c r="W6" s="4"/>
      <c r="X6" s="4"/>
      <c r="Y6" s="4"/>
      <c r="Z6" s="4"/>
    </row>
    <row r="7" spans="1:26" ht="50.1" customHeight="1">
      <c r="A7" s="43"/>
      <c r="B7" s="45"/>
      <c r="C7" s="8"/>
      <c r="D7" s="9">
        <v>81907</v>
      </c>
      <c r="E7" s="9" t="s">
        <v>29</v>
      </c>
      <c r="F7" s="10" t="s">
        <v>28</v>
      </c>
      <c r="G7" s="9">
        <v>1256</v>
      </c>
      <c r="H7" s="9">
        <v>2512</v>
      </c>
      <c r="I7" s="9">
        <v>2512</v>
      </c>
      <c r="J7" s="9">
        <v>1256</v>
      </c>
      <c r="K7" s="9">
        <f t="shared" si="0"/>
        <v>7536</v>
      </c>
      <c r="L7" s="9">
        <f t="shared" si="1"/>
        <v>628</v>
      </c>
      <c r="M7" s="9">
        <v>157</v>
      </c>
      <c r="N7" s="9">
        <v>33.5</v>
      </c>
      <c r="O7" s="9">
        <v>39</v>
      </c>
      <c r="P7" s="9">
        <v>23</v>
      </c>
      <c r="Q7" s="9">
        <v>7.44</v>
      </c>
      <c r="R7" s="9">
        <v>7.89</v>
      </c>
      <c r="S7" s="9">
        <f t="shared" si="2"/>
        <v>1168.0800000000002</v>
      </c>
      <c r="T7" s="9">
        <f t="shared" si="3"/>
        <v>1238.73</v>
      </c>
      <c r="U7" s="11">
        <f t="shared" si="4"/>
        <v>5.1998399999999991</v>
      </c>
      <c r="V7" s="12"/>
      <c r="W7" s="4"/>
      <c r="X7" s="4"/>
      <c r="Y7" s="4"/>
      <c r="Z7" s="4"/>
    </row>
    <row r="8" spans="1:26" ht="50.1" customHeight="1">
      <c r="A8" s="43"/>
      <c r="B8" s="45"/>
      <c r="C8" s="8"/>
      <c r="D8" s="9">
        <v>81911</v>
      </c>
      <c r="E8" s="9" t="s">
        <v>30</v>
      </c>
      <c r="F8" s="10" t="s">
        <v>28</v>
      </c>
      <c r="G8" s="9">
        <v>1256</v>
      </c>
      <c r="H8" s="9">
        <v>2512</v>
      </c>
      <c r="I8" s="9">
        <v>2512</v>
      </c>
      <c r="J8" s="9">
        <v>1256</v>
      </c>
      <c r="K8" s="9">
        <f t="shared" si="0"/>
        <v>7536</v>
      </c>
      <c r="L8" s="9">
        <f t="shared" si="1"/>
        <v>628</v>
      </c>
      <c r="M8" s="9">
        <v>157</v>
      </c>
      <c r="N8" s="9">
        <v>33.5</v>
      </c>
      <c r="O8" s="9">
        <v>39</v>
      </c>
      <c r="P8" s="9">
        <v>23</v>
      </c>
      <c r="Q8" s="9">
        <v>7.44</v>
      </c>
      <c r="R8" s="9">
        <v>7.89</v>
      </c>
      <c r="S8" s="9">
        <f t="shared" si="2"/>
        <v>1168.0800000000002</v>
      </c>
      <c r="T8" s="9">
        <f t="shared" si="3"/>
        <v>1238.73</v>
      </c>
      <c r="U8" s="11">
        <f t="shared" si="4"/>
        <v>5.1998399999999991</v>
      </c>
      <c r="V8" s="12"/>
      <c r="W8" s="4"/>
      <c r="X8" s="4"/>
      <c r="Y8" s="4"/>
      <c r="Z8" s="4"/>
    </row>
    <row r="9" spans="1:26" ht="50.1" customHeight="1">
      <c r="A9" s="43"/>
      <c r="B9" s="45"/>
      <c r="C9" s="8"/>
      <c r="D9" s="9">
        <v>81914</v>
      </c>
      <c r="E9" s="9" t="s">
        <v>31</v>
      </c>
      <c r="F9" s="10" t="s">
        <v>32</v>
      </c>
      <c r="G9" s="9">
        <v>1256</v>
      </c>
      <c r="H9" s="9">
        <v>2512</v>
      </c>
      <c r="I9" s="9">
        <v>2512</v>
      </c>
      <c r="J9" s="9">
        <v>1256</v>
      </c>
      <c r="K9" s="9">
        <f t="shared" si="0"/>
        <v>7536</v>
      </c>
      <c r="L9" s="9">
        <f t="shared" si="1"/>
        <v>628</v>
      </c>
      <c r="M9" s="9">
        <v>157</v>
      </c>
      <c r="N9" s="9">
        <v>33.5</v>
      </c>
      <c r="O9" s="9">
        <v>39</v>
      </c>
      <c r="P9" s="9">
        <v>23</v>
      </c>
      <c r="Q9" s="9">
        <v>7.44</v>
      </c>
      <c r="R9" s="9">
        <v>7.89</v>
      </c>
      <c r="S9" s="9">
        <f t="shared" si="2"/>
        <v>1168.0800000000002</v>
      </c>
      <c r="T9" s="9">
        <f t="shared" si="3"/>
        <v>1238.73</v>
      </c>
      <c r="U9" s="11">
        <f t="shared" si="4"/>
        <v>5.1998399999999991</v>
      </c>
      <c r="V9" s="12"/>
      <c r="W9" s="4"/>
      <c r="X9" s="4"/>
      <c r="Y9" s="4"/>
      <c r="Z9" s="4"/>
    </row>
    <row r="10" spans="1:26" ht="50.1" customHeight="1">
      <c r="A10" s="43"/>
      <c r="B10" s="45"/>
      <c r="C10" s="8"/>
      <c r="D10" s="9">
        <v>81917</v>
      </c>
      <c r="E10" s="9" t="s">
        <v>33</v>
      </c>
      <c r="F10" s="10" t="s">
        <v>34</v>
      </c>
      <c r="G10" s="9">
        <v>1256</v>
      </c>
      <c r="H10" s="9">
        <v>2512</v>
      </c>
      <c r="I10" s="9">
        <v>2512</v>
      </c>
      <c r="J10" s="9">
        <v>1256</v>
      </c>
      <c r="K10" s="9">
        <f t="shared" si="0"/>
        <v>7536</v>
      </c>
      <c r="L10" s="9">
        <f t="shared" si="1"/>
        <v>628</v>
      </c>
      <c r="M10" s="9">
        <v>157</v>
      </c>
      <c r="N10" s="9">
        <v>33.5</v>
      </c>
      <c r="O10" s="9">
        <v>39</v>
      </c>
      <c r="P10" s="9">
        <v>23</v>
      </c>
      <c r="Q10" s="9">
        <v>7.44</v>
      </c>
      <c r="R10" s="9">
        <v>7.89</v>
      </c>
      <c r="S10" s="9">
        <f t="shared" si="2"/>
        <v>1168.0800000000002</v>
      </c>
      <c r="T10" s="9">
        <f t="shared" si="3"/>
        <v>1238.73</v>
      </c>
      <c r="U10" s="11">
        <f t="shared" si="4"/>
        <v>5.1998399999999991</v>
      </c>
      <c r="V10" s="12"/>
      <c r="W10" s="4"/>
      <c r="X10" s="4"/>
      <c r="Y10" s="4"/>
      <c r="Z10" s="4"/>
    </row>
    <row r="11" spans="1:26" ht="50.1" customHeight="1">
      <c r="A11" s="43"/>
      <c r="B11" s="45"/>
      <c r="C11" s="8"/>
      <c r="D11" s="9">
        <v>81924</v>
      </c>
      <c r="E11" s="9" t="s">
        <v>35</v>
      </c>
      <c r="F11" s="10" t="s">
        <v>36</v>
      </c>
      <c r="G11" s="9">
        <v>1256</v>
      </c>
      <c r="H11" s="9">
        <v>2512</v>
      </c>
      <c r="I11" s="9">
        <v>2512</v>
      </c>
      <c r="J11" s="9">
        <v>1256</v>
      </c>
      <c r="K11" s="9">
        <f t="shared" si="0"/>
        <v>7536</v>
      </c>
      <c r="L11" s="9">
        <f t="shared" si="1"/>
        <v>628</v>
      </c>
      <c r="M11" s="9">
        <v>157</v>
      </c>
      <c r="N11" s="9">
        <v>33.5</v>
      </c>
      <c r="O11" s="9">
        <v>39</v>
      </c>
      <c r="P11" s="9">
        <v>23</v>
      </c>
      <c r="Q11" s="9">
        <v>7.44</v>
      </c>
      <c r="R11" s="9">
        <v>7.89</v>
      </c>
      <c r="S11" s="9">
        <f t="shared" si="2"/>
        <v>1168.0800000000002</v>
      </c>
      <c r="T11" s="9">
        <f t="shared" si="3"/>
        <v>1238.73</v>
      </c>
      <c r="U11" s="11">
        <f t="shared" si="4"/>
        <v>5.1998399999999991</v>
      </c>
      <c r="V11" s="12"/>
      <c r="W11" s="4"/>
      <c r="X11" s="4"/>
      <c r="Y11" s="4"/>
      <c r="Z11" s="4"/>
    </row>
    <row r="12" spans="1:26" ht="50.1" customHeight="1">
      <c r="A12" s="43"/>
      <c r="B12" s="45"/>
      <c r="C12" s="8"/>
      <c r="D12" s="9">
        <v>81927</v>
      </c>
      <c r="E12" s="9" t="s">
        <v>37</v>
      </c>
      <c r="F12" s="10" t="s">
        <v>38</v>
      </c>
      <c r="G12" s="9">
        <v>1256</v>
      </c>
      <c r="H12" s="9">
        <v>2512</v>
      </c>
      <c r="I12" s="9">
        <v>2512</v>
      </c>
      <c r="J12" s="9">
        <v>1256</v>
      </c>
      <c r="K12" s="9">
        <f t="shared" si="0"/>
        <v>7536</v>
      </c>
      <c r="L12" s="9">
        <f t="shared" si="1"/>
        <v>628</v>
      </c>
      <c r="M12" s="9">
        <v>157</v>
      </c>
      <c r="N12" s="9">
        <v>33.5</v>
      </c>
      <c r="O12" s="9">
        <v>39</v>
      </c>
      <c r="P12" s="9">
        <v>23</v>
      </c>
      <c r="Q12" s="9">
        <v>7.44</v>
      </c>
      <c r="R12" s="9">
        <v>7.89</v>
      </c>
      <c r="S12" s="9">
        <f t="shared" si="2"/>
        <v>1168.0800000000002</v>
      </c>
      <c r="T12" s="9">
        <f t="shared" si="3"/>
        <v>1238.73</v>
      </c>
      <c r="U12" s="11">
        <f t="shared" si="4"/>
        <v>5.1998399999999991</v>
      </c>
      <c r="V12" s="12"/>
      <c r="W12" s="4"/>
      <c r="X12" s="4"/>
      <c r="Y12" s="4"/>
      <c r="Z12" s="4"/>
    </row>
    <row r="13" spans="1:26" ht="50.1" customHeight="1">
      <c r="A13" s="61"/>
      <c r="B13" s="62"/>
      <c r="C13" s="8"/>
      <c r="D13" s="9">
        <v>81931</v>
      </c>
      <c r="E13" s="9" t="s">
        <v>39</v>
      </c>
      <c r="F13" s="10" t="s">
        <v>40</v>
      </c>
      <c r="G13" s="9">
        <v>1256</v>
      </c>
      <c r="H13" s="9">
        <v>2512</v>
      </c>
      <c r="I13" s="9">
        <v>2512</v>
      </c>
      <c r="J13" s="9">
        <v>1256</v>
      </c>
      <c r="K13" s="9">
        <f t="shared" si="0"/>
        <v>7536</v>
      </c>
      <c r="L13" s="9">
        <f t="shared" si="1"/>
        <v>628</v>
      </c>
      <c r="M13" s="9">
        <v>157</v>
      </c>
      <c r="N13" s="9">
        <v>33.5</v>
      </c>
      <c r="O13" s="9">
        <v>39</v>
      </c>
      <c r="P13" s="9">
        <v>23</v>
      </c>
      <c r="Q13" s="9">
        <v>7.44</v>
      </c>
      <c r="R13" s="9">
        <v>7.89</v>
      </c>
      <c r="S13" s="9">
        <f t="shared" si="2"/>
        <v>1168.0800000000002</v>
      </c>
      <c r="T13" s="9">
        <f t="shared" si="3"/>
        <v>1238.73</v>
      </c>
      <c r="U13" s="11">
        <f t="shared" si="4"/>
        <v>5.1998399999999991</v>
      </c>
      <c r="V13" s="12"/>
      <c r="W13" s="4"/>
      <c r="X13" s="4"/>
      <c r="Y13" s="4"/>
      <c r="Z13" s="4"/>
    </row>
    <row r="14" spans="1:26">
      <c r="A14" s="13"/>
      <c r="B14" s="14"/>
      <c r="C14" s="34"/>
      <c r="D14" s="15"/>
      <c r="E14" s="15"/>
      <c r="F14" s="15"/>
      <c r="G14" s="15"/>
      <c r="H14" s="15"/>
      <c r="I14" s="15"/>
      <c r="J14" s="15"/>
      <c r="K14" s="13">
        <f>SUM(K5:K13)</f>
        <v>84288</v>
      </c>
      <c r="L14" s="13">
        <f>SUM(L5:L13)</f>
        <v>7024</v>
      </c>
      <c r="M14" s="13">
        <f>SUM(M5:M13)</f>
        <v>1756</v>
      </c>
      <c r="N14" s="13"/>
      <c r="O14" s="13"/>
      <c r="P14" s="13"/>
      <c r="Q14" s="13"/>
      <c r="R14" s="13"/>
      <c r="S14" s="13">
        <f>SUM(S5:S13)</f>
        <v>13064.64</v>
      </c>
      <c r="T14" s="13">
        <f>SUM(T5:T13)</f>
        <v>13854.839999999997</v>
      </c>
      <c r="U14" s="16">
        <f>SUM(U5:U13)</f>
        <v>58.158720000000002</v>
      </c>
    </row>
    <row r="15" spans="1:26">
      <c r="A15" s="17" t="s">
        <v>41</v>
      </c>
      <c r="B15" s="17"/>
      <c r="C15" s="35"/>
      <c r="D15" s="17"/>
      <c r="E15" s="17"/>
      <c r="F15" s="17"/>
      <c r="G15" s="17"/>
      <c r="H15" s="17"/>
      <c r="I15" s="17"/>
      <c r="J15" s="17"/>
      <c r="K15" s="18">
        <f>K14</f>
        <v>84288</v>
      </c>
      <c r="L15" s="18">
        <f>L14</f>
        <v>7024</v>
      </c>
      <c r="M15" s="18">
        <f>M14</f>
        <v>1756</v>
      </c>
      <c r="N15" s="19"/>
      <c r="O15" s="19"/>
      <c r="P15" s="19"/>
      <c r="Q15" s="19"/>
      <c r="R15" s="19"/>
      <c r="S15" s="20">
        <f>S14</f>
        <v>13064.64</v>
      </c>
      <c r="T15" s="20">
        <f>T14</f>
        <v>13854.839999999997</v>
      </c>
      <c r="U15" s="21">
        <f>U14</f>
        <v>58.158720000000002</v>
      </c>
    </row>
    <row r="16" spans="1:26">
      <c r="K16" s="22"/>
      <c r="L16" s="22"/>
      <c r="M16" s="22"/>
      <c r="N16" s="23"/>
      <c r="O16" s="23"/>
      <c r="P16" s="23"/>
      <c r="Q16" s="23"/>
      <c r="R16" s="23"/>
      <c r="S16" s="24"/>
      <c r="T16" s="24"/>
      <c r="U16" s="25"/>
    </row>
    <row r="17" spans="1:16">
      <c r="A17" s="46" t="s">
        <v>42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26"/>
      <c r="O17" s="26"/>
      <c r="P17" s="26"/>
    </row>
    <row r="18" spans="1:16">
      <c r="A18" s="46" t="s">
        <v>43</v>
      </c>
      <c r="B18" s="46"/>
      <c r="C18" s="27" t="s">
        <v>44</v>
      </c>
      <c r="D18" s="46" t="s">
        <v>45</v>
      </c>
      <c r="E18" s="46"/>
      <c r="F18" s="46"/>
      <c r="G18" s="46" t="s">
        <v>46</v>
      </c>
      <c r="H18" s="46"/>
      <c r="I18" s="46"/>
      <c r="J18" s="46" t="s">
        <v>47</v>
      </c>
      <c r="K18" s="46"/>
      <c r="L18" s="46" t="s">
        <v>48</v>
      </c>
      <c r="M18" s="46"/>
      <c r="N18" s="49"/>
      <c r="O18" s="49"/>
      <c r="P18" s="49"/>
    </row>
    <row r="19" spans="1:16">
      <c r="A19" s="37">
        <f>K15</f>
        <v>84288</v>
      </c>
      <c r="B19" s="37"/>
      <c r="C19" s="28">
        <f>L15</f>
        <v>7024</v>
      </c>
      <c r="D19" s="37">
        <f>M15</f>
        <v>1756</v>
      </c>
      <c r="E19" s="37"/>
      <c r="F19" s="37"/>
      <c r="G19" s="37">
        <f>S15</f>
        <v>13064.64</v>
      </c>
      <c r="H19" s="37"/>
      <c r="I19" s="37"/>
      <c r="J19" s="37">
        <f>T15</f>
        <v>13854.839999999997</v>
      </c>
      <c r="K19" s="37"/>
      <c r="L19" s="37">
        <f>U15</f>
        <v>58.158720000000002</v>
      </c>
      <c r="M19" s="37"/>
      <c r="N19" s="39"/>
      <c r="O19" s="39"/>
      <c r="P19" s="39"/>
    </row>
  </sheetData>
  <mergeCells count="32">
    <mergeCell ref="N19:P19"/>
    <mergeCell ref="U3:U4"/>
    <mergeCell ref="A5:A13"/>
    <mergeCell ref="B5:B13"/>
    <mergeCell ref="A17:M17"/>
    <mergeCell ref="A18:B18"/>
    <mergeCell ref="D18:F18"/>
    <mergeCell ref="Q3:Q4"/>
    <mergeCell ref="R3:R4"/>
    <mergeCell ref="S3:S4"/>
    <mergeCell ref="A19:B19"/>
    <mergeCell ref="D19:F19"/>
    <mergeCell ref="G19:I19"/>
    <mergeCell ref="J19:K19"/>
    <mergeCell ref="L19:M19"/>
    <mergeCell ref="L18:M18"/>
    <mergeCell ref="A1:U1"/>
    <mergeCell ref="A3:A4"/>
    <mergeCell ref="B3:B4"/>
    <mergeCell ref="C3:C4"/>
    <mergeCell ref="D3:D4"/>
    <mergeCell ref="E3:E4"/>
    <mergeCell ref="F3:F4"/>
    <mergeCell ref="M3:M4"/>
    <mergeCell ref="N3:P3"/>
    <mergeCell ref="L3:L4"/>
    <mergeCell ref="G3:J3"/>
    <mergeCell ref="K3:K4"/>
    <mergeCell ref="G18:I18"/>
    <mergeCell ref="J18:K18"/>
    <mergeCell ref="T3:T4"/>
    <mergeCell ref="N18:P18"/>
  </mergeCells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Lable-Tags</vt:lpstr>
      <vt:lpstr>Little Girls</vt:lpstr>
      <vt:lpstr>Big Girls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2020-01-02T12:02:21Z</dcterms:created>
  <dcterms:modified xsi:type="dcterms:W3CDTF">2020-01-08T09:09:02Z</dcterms:modified>
</cp:coreProperties>
</file>